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c614c65d4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2c70f11881054be9"/>
    <x:sheet xmlns:r="http://schemas.openxmlformats.org/officeDocument/2006/relationships" name="Учебный пример" sheetId="2" r:id="Rf23ef849fd024b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"/>
    <x:numFmt numFmtId="201" formatCode="0.0%"/>
    <x:numFmt numFmtId="202" formatCode="yyyy-mm-dd hh:mm"/>
    <x:numFmt numFmtId="203" formatCode="0"/>
  </x:numFmts>
  <x:fonts count="6">
    <x:font>
      <x:sz val="11"/>
      <x:name val="Carlito"/>
    </x:font>
    <x:font>
      <x:sz val="10"/>
      <x:color rgb="FF1F2937"/>
      <x:name val="Arial"/>
    </x:font>
    <x:font>
      <x:b/>
      <x:sz val="15"/>
      <x:color rgb="FF1F2937"/>
      <x:name val="Arial"/>
    </x:font>
    <x:font>
      <x:i/>
      <x:sz val="10"/>
      <x:color rgb="FF1F2937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C68"/>
      </x:patternFill>
    </x:fill>
    <x:fill>
      <x:patternFill patternType="solid">
        <x:fgColor rgb="FFFFF1CC"/>
      </x:patternFill>
    </x:fill>
    <x:fill>
      <x:patternFill patternType="solid">
        <x:fgColor rgb="FFEEF2F7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CBD5E1"/>
      </x:bottom>
      <x:diagonal/>
    </x:border>
    <x:border>
      <x:left/>
      <x:right/>
      <x:top style="thin">
        <x:color rgb="FF94A3B8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200" fontId="5" fillId="4" borderId="2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991B1B"/>
      </x:font>
      <x:fill>
        <x:patternFill patternType="solid">
          <x:bgColor rgb="FFFDE8E8"/>
        </x:patternFill>
      </x:fill>
    </x:dxf>
    <x:dxf>
      <x:font>
        <x:b/>
        <x:color rgb="FF991B1B"/>
      </x:font>
      <x:fill>
        <x:patternFill patternType="solid">
          <x:bgColor rgb="FFFDE8E8"/>
        </x:patternFill>
      </x:fill>
    </x:dxf>
    <x:dxf>
      <x:font>
        <x:b/>
        <x:color rgb="FF991B1B"/>
      </x:font>
      <x:fill>
        <x:patternFill patternType="solid">
          <x:bgColor rgb="FFFDE8E8"/>
        </x:patternFill>
      </x:fill>
    </x:dxf>
    <x:dxf>
      <x:font>
        <x:b/>
        <x:color rgb="FF991B1B"/>
      </x:font>
      <x:fill>
        <x:patternFill patternType="solid">
          <x:bgColor rgb="FFFDE8E8"/>
        </x:patternFill>
      </x:fill>
    </x:dxf>
    <x:dxf>
      <x:font>
        <x:b/>
        <x:color rgb="FF991B1B"/>
      </x:font>
      <x:fill>
        <x:patternFill patternType="solid">
          <x:bgColor rgb="FFFDE8E8"/>
        </x:patternFill>
      </x:fill>
    </x:dxf>
    <x:dxf>
      <x:font>
        <x:b/>
        <x:color rgb="FF991B1B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fe49996f9481c" /><Relationship Type="http://schemas.openxmlformats.org/officeDocument/2006/relationships/theme" Target="/xl/theme/theme1.xml" Id="R773d4d911fe84635" /><Relationship Type="http://schemas.openxmlformats.org/officeDocument/2006/relationships/sharedStrings" Target="/xl/sharedStrings.xml" Id="Rcedc6ba43c104048" /><Relationship Type="http://schemas.openxmlformats.org/officeDocument/2006/relationships/worksheet" Target="/xl/worksheets/sheet1.xml" Id="R2c70f11881054be9" /><Relationship Type="http://schemas.openxmlformats.org/officeDocument/2006/relationships/worksheet" Target="/xl/worksheets/sheet2.xml" Id="Rf23ef849fd024b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C68"/>
  </x:sheetPr>
  <x:sheetViews>
    <x:sheetView showGridLines="0" workbookViewId="0"/>
  </x:sheetViews>
  <x:sheetFormatPr defaultRowHeight="15"/>
  <x:cols>
    <x:col min="1" max="1" width="36" hidden="0" customWidth="1"/>
    <x:col min="2" max="2" width="21" hidden="0" customWidth="1"/>
    <x:col min="3" max="3" width="24" hidden="0" customWidth="1"/>
    <x:col min="4" max="4" width="24" hidden="0" customWidth="1"/>
    <x:col min="5" max="5" width="21" hidden="0" customWidth="1"/>
    <x:col min="6" max="6" width="22" hidden="0" customWidth="1"/>
    <x:col min="7" max="7" width="2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4" t="str">
        <x:v>Пиковая смена FBS: свой расчёт</x:v>
      </x:c>
      <x:c r="B2" s="5"/>
      <x:c r="C2" s="5"/>
      <x:c r="D2" s="5"/>
      <x:c r="E2" s="5"/>
      <x:c r="F2" s="5"/>
      <x:c r="G2" s="5"/>
    </x:row>
    <x:row r="3" ht="23" customHeight="1">
      <x:c r="A3" s="6" t="str">
        <x:v>Жёлтые ячейки — ввод. Покрытие по минутам и календарная проверка оцениваются вместе.</x:v>
      </x:c>
      <x:c r="B3" s="2"/>
      <x:c r="C3" s="2"/>
      <x:c r="D3" s="2"/>
      <x:c r="E3" s="2"/>
      <x:c r="F3" s="2"/>
      <x:c r="G3" s="2"/>
    </x:row>
    <x:row r="4" ht="23" customHeight="1">
      <x:c r="A4" s="2"/>
      <x:c r="B4" s="2"/>
      <x:c r="C4" s="2"/>
      <x:c r="D4" s="2"/>
      <x:c r="E4" s="2"/>
      <x:c r="F4" s="2"/>
      <x:c r="G4" s="2"/>
    </x:row>
    <x:row r="5" ht="46" customHeight="1">
      <x:c r="A5" s="10" t="str">
        <x:v>Участок</x:v>
      </x:c>
      <x:c r="B5" s="10" t="str">
        <x:v>Нужно, чел.-мин</x:v>
      </x:c>
      <x:c r="C5" s="10" t="str">
        <x:v>Есть, чел.-мин</x:v>
      </x:c>
      <x:c r="D5" s="10" t="str">
        <x:v>Нехватка, чел.-мин</x:v>
      </x:c>
      <x:c r="E5" s="10" t="str">
        <x:v>Загрузка</x:v>
      </x:c>
      <x:c r="F5" s="10" t="str">
        <x:v>По минутам</x:v>
      </x:c>
      <x:c r="G5" s="10" t="str">
        <x:v>Дополнительная проверка</x:v>
      </x:c>
    </x:row>
    <x:row r="6" ht="40" customHeight="1">
      <x:c r="A6" s="2" t="str">
        <x:v>Подбор</x:v>
      </x:c>
      <x:c r="B6" s="12" t="str">
        <x:f>IF(COUNT(F25,C16)&lt;2,"",IF(C16&lt;0,"Ошибка ввода",F25+C16))</x:f>
      </x:c>
      <x:c r="C6" s="12" t="str">
        <x:f>IF(ISNUMBER(G12),G12,"")</x:f>
      </x:c>
      <x:c r="D6" s="12" t="str">
        <x:f>IF(COUNT(B6:C6)&lt;2,"",MAX(0,B6-C6))</x:f>
      </x:c>
      <x:c r="E6" s="13" t="str">
        <x:f>IF(COUNT(B6:C6)&lt;2,"",IF(C6=0,IF(B6=0,0,"Нет мощности"),B6/C6))</x:f>
      </x:c>
      <x:c r="F6" s="11" t="str">
        <x:f>IF(COUNT(B6:C6)&lt;2,"Заполните данные",IF(B6&gt;C6,"Не хватает","Покрыто по сумме"))</x:f>
        <x:v>Заполните данные</x:v>
      </x:c>
      <x:c r="G6" s="11" t="str">
        <x:v>Когда готов последний комплект</x:v>
      </x:c>
    </x:row>
    <x:row r="7" ht="40" customHeight="1">
      <x:c r="A7" s="2" t="str">
        <x:v>Упаковка</x:v>
      </x:c>
      <x:c r="B7" s="12" t="str">
        <x:f>IF(COUNT(G25,D16)&lt;2,"",IF(D16&lt;0,"Ошибка ввода",G25+D16))</x:f>
      </x:c>
      <x:c r="C7" s="12" t="str">
        <x:f>IF(ISNUMBER(G13),G13,"")</x:f>
      </x:c>
      <x:c r="D7" s="12" t="str">
        <x:f>IF(COUNT(B7:C7)&lt;2,"",MAX(0,B7-C7))</x:f>
      </x:c>
      <x:c r="E7" s="13" t="str">
        <x:f>IF(COUNT(B7:C7)&lt;2,"",IF(C7=0,IF(B7=0,0,"Нет мощности"),B7/C7))</x:f>
      </x:c>
      <x:c r="F7" s="11" t="str">
        <x:f>IF(COUNT(B7:C7)&lt;2,"Заполните данные",IF(B7&gt;C7,"Не хватает","Покрыто по сумме"))</x:f>
        <x:v>Заполните данные</x:v>
      </x:c>
      <x:c r="G7" s="11" t="str">
        <x:v>Очередь, срок, рабочее место</x:v>
      </x:c>
    </x:row>
    <x:row r="8" ht="23" customHeight="1">
      <x:c r="A8" s="2"/>
      <x:c r="B8" s="2"/>
      <x:c r="C8" s="2"/>
      <x:c r="D8" s="2"/>
      <x:c r="E8" s="2"/>
      <x:c r="F8" s="2"/>
      <x:c r="G8" s="2"/>
    </x:row>
    <x:row r="9" ht="23" customHeight="1">
      <x:c r="A9" s="2"/>
      <x:c r="B9" s="2"/>
      <x:c r="C9" s="2"/>
      <x:c r="D9" s="2"/>
      <x:c r="E9" s="2"/>
      <x:c r="F9" s="2"/>
      <x:c r="G9" s="2"/>
    </x:row>
    <x:row r="10" ht="23" customHeight="1">
      <x:c r="A10" s="14" t="str">
        <x:v>Доступное время</x:v>
      </x:c>
      <x:c r="B10" s="2"/>
      <x:c r="C10" s="2"/>
      <x:c r="D10" s="2"/>
      <x:c r="E10" s="2"/>
      <x:c r="F10" s="2"/>
      <x:c r="G10" s="2"/>
    </x:row>
    <x:row r="11" ht="46" customHeight="1">
      <x:c r="A11" s="10" t="str">
        <x:v>Участок</x:v>
      </x:c>
      <x:c r="B11" s="10" t="str">
        <x:v>Людей</x:v>
      </x:c>
      <x:c r="C11" s="10" t="str">
        <x:v>Начало работы</x:v>
      </x:c>
      <x:c r="D11" s="10" t="str">
        <x:v>Конец работы</x:v>
      </x:c>
      <x:c r="E11" s="10" t="str">
        <x:v>Перерывы на человека, мин</x:v>
      </x:c>
      <x:c r="F11" s="10" t="str">
        <x:v>Прочее на человека, мин</x:v>
      </x:c>
      <x:c r="G11" s="10" t="str">
        <x:v>Доступно, чел.-мин</x:v>
      </x:c>
    </x:row>
    <x:row r="12" ht="34" customHeight="1">
      <x:c r="A12" s="2" t="str">
        <x:v>Подбор</x:v>
      </x:c>
      <x:c r="B12" s="17"/>
      <x:c r="C12" s="16"/>
      <x:c r="D12" s="16"/>
      <x:c r="E12" s="18"/>
      <x:c r="F12" s="18"/>
      <x:c r="G12" s="12" t="str">
        <x:f>IF(COUNT(B12:F12)&lt;5,"",IF(OR(B12&lt;0,B12&lt;&gt;INT(B12),D12&lt;C12,E12&lt;0,F12&lt;0,E12+F12&gt;ROUND((D12-C12)*1440,6)),"Ошибка ввода",ROUND(B12*((D12-C12)*1440-E12-F12),6)))</x:f>
      </x:c>
    </x:row>
    <x:row r="13" ht="34" customHeight="1">
      <x:c r="A13" s="2" t="str">
        <x:v>Упаковка</x:v>
      </x:c>
      <x:c r="B13" s="17"/>
      <x:c r="C13" s="16"/>
      <x:c r="D13" s="16"/>
      <x:c r="E13" s="18"/>
      <x:c r="F13" s="18"/>
      <x:c r="G13" s="12" t="str">
        <x:f>IF(COUNT(B13:F13)&lt;5,"",IF(OR(B13&lt;0,B13&lt;&gt;INT(B13),D13&lt;C13,E13&lt;0,F13&lt;0,E13+F13&gt;ROUND((D13-C13)*1440,6)),"Ошибка ввода",ROUND(B13*((D13-C13)*1440-E13-F13),6)))</x:f>
      </x:c>
    </x:row>
    <x:row r="14" ht="23" customHeight="1">
      <x:c r="A14" s="2" t="str">
        <x:v>Даты и часы местные. Перерывы и прочее вычитаются на каждого человека один раз.</x:v>
      </x:c>
      <x:c r="B14" s="2"/>
      <x:c r="C14" s="2"/>
      <x:c r="D14" s="2"/>
      <x:c r="E14" s="2"/>
      <x:c r="F14" s="2"/>
      <x:c r="G14" s="2"/>
    </x:row>
    <x:row r="15" ht="23" customHeight="1">
      <x:c r="A15" s="2" t="str">
        <x:v>Повторы и разбор ошибок, чел.-мин</x:v>
      </x:c>
      <x:c r="B15" s="2"/>
      <x:c r="C15" s="2" t="str">
        <x:v>Подбор</x:v>
      </x:c>
      <x:c r="D15" s="2" t="str">
        <x:v>Упаковка</x:v>
      </x:c>
      <x:c r="E15" s="2"/>
      <x:c r="F15" s="2"/>
      <x:c r="G15" s="2"/>
    </x:row>
    <x:row r="16" ht="23" customHeight="1">
      <x:c r="A16" s="2" t="str">
        <x:v>Отдельно от обычного заказа</x:v>
      </x:c>
      <x:c r="B16" s="2"/>
      <x:c r="C16" s="18"/>
      <x:c r="D16" s="18"/>
      <x:c r="E16" s="2"/>
      <x:c r="F16" s="2"/>
      <x:c r="G16" s="2"/>
    </x:row>
    <x:row r="17" ht="23" customHeight="1">
      <x:c r="A17" s="2"/>
      <x:c r="B17" s="2"/>
      <x:c r="C17" s="2"/>
      <x:c r="D17" s="2"/>
      <x:c r="E17" s="2"/>
      <x:c r="F17" s="2"/>
      <x:c r="G17" s="2"/>
    </x:row>
    <x:row r="18" ht="23" customHeight="1">
      <x:c r="A18" s="14" t="str">
        <x:v>Состав оставшейся очереди</x:v>
      </x:c>
      <x:c r="B18" s="2"/>
      <x:c r="C18" s="2"/>
      <x:c r="D18" s="2"/>
      <x:c r="E18" s="2"/>
      <x:c r="F18" s="2"/>
      <x:c r="G18" s="2"/>
    </x:row>
    <x:row r="19" ht="46" customHeight="1">
      <x:c r="A19" s="10" t="str">
        <x:v>Группа отправлений</x:v>
      </x:c>
      <x:c r="B19" s="10" t="str">
        <x:v>Подбор не завершён, шт.</x:v>
      </x:c>
      <x:c r="C19" s="10" t="str">
        <x:v>Подобрано, не упаковано, шт.</x:v>
      </x:c>
      <x:c r="D19" s="10" t="str">
        <x:v>Подбор, чел.-мин/отправление</x:v>
      </x:c>
      <x:c r="E19" s="10" t="str">
        <x:v>Упаковка, чел.-мин/отправление</x:v>
      </x:c>
      <x:c r="F19" s="10" t="str">
        <x:v>Подбор, чел.-мин</x:v>
      </x:c>
      <x:c r="G19" s="10" t="str">
        <x:v>Упаковка, чел.-мин</x:v>
      </x:c>
    </x:row>
    <x:row r="20" ht="30" customHeight="1">
      <x:c r="A20" s="19" t="str">
        <x:v>Своя группа</x:v>
      </x:c>
      <x:c r="B20" s="17"/>
      <x:c r="C20" s="17"/>
      <x:c r="D20" s="18"/>
      <x:c r="E20" s="18"/>
      <x:c r="F20" s="12" t="str">
        <x:f>IF(COUNTA(A20:E20)=0,0,IF(AND(A20&lt;&gt;"",COUNT(B20:E20)=4,B20&gt;=0,C20&gt;=0,B20=INT(B20),C20=INT(C20),D20&gt;=0,E20&gt;=0,OR(B20=0,D20&gt;0),OR(B20+C20=0,E20&gt;0)),B20*D20,"Проверьте строку"))</x:f>
        <x:v>Проверьте строку</x:v>
      </x:c>
      <x:c r="G20" s="12" t="str">
        <x:f>IF(COUNTA(A20:E20)=0,0,IF(AND(A20&lt;&gt;"",COUNT(B20:E20)=4,B20&gt;=0,C20&gt;=0,B20=INT(B20),C20=INT(C20),D20&gt;=0,E20&gt;=0,OR(B20=0,D20&gt;0),OR(B20+C20=0,E20&gt;0)),(B20+C20)*E20,"Проверьте строку"))</x:f>
        <x:v>Проверьте строку</x:v>
      </x:c>
    </x:row>
    <x:row r="21" ht="30" customHeight="1">
      <x:c r="A21" s="19"/>
      <x:c r="B21" s="17"/>
      <x:c r="C21" s="17"/>
      <x:c r="D21" s="18"/>
      <x:c r="E21" s="18"/>
      <x:c r="F21" s="12" t="n">
        <x:f>IF(COUNTA(A21:E21)=0,0,IF(AND(A21&lt;&gt;"",COUNT(B21:E21)=4,B21&gt;=0,C21&gt;=0,B21=INT(B21),C21=INT(C21),D21&gt;=0,E21&gt;=0,OR(B21=0,D21&gt;0),OR(B21+C21=0,E21&gt;0)),B21*D21,"Проверьте строку"))</x:f>
        <x:v>0</x:v>
      </x:c>
      <x:c r="G21" s="12" t="n">
        <x:f>IF(COUNTA(A21:E21)=0,0,IF(AND(A21&lt;&gt;"",COUNT(B21:E21)=4,B21&gt;=0,C21&gt;=0,B21=INT(B21),C21=INT(C21),D21&gt;=0,E21&gt;=0,OR(B21=0,D21&gt;0),OR(B21+C21=0,E21&gt;0)),(B21+C21)*E21,"Проверьте строку"))</x:f>
        <x:v>0</x:v>
      </x:c>
    </x:row>
    <x:row r="22" ht="30" customHeight="1">
      <x:c r="A22" s="19"/>
      <x:c r="B22" s="17"/>
      <x:c r="C22" s="17"/>
      <x:c r="D22" s="18"/>
      <x:c r="E22" s="18"/>
      <x:c r="F22" s="12" t="n">
        <x:f>IF(COUNTA(A22:E22)=0,0,IF(AND(A22&lt;&gt;"",COUNT(B22:E22)=4,B22&gt;=0,C22&gt;=0,B22=INT(B22),C22=INT(C22),D22&gt;=0,E22&gt;=0,OR(B22=0,D22&gt;0),OR(B22+C22=0,E22&gt;0)),B22*D22,"Проверьте строку"))</x:f>
        <x:v>0</x:v>
      </x:c>
      <x:c r="G22" s="12" t="n">
        <x:f>IF(COUNTA(A22:E22)=0,0,IF(AND(A22&lt;&gt;"",COUNT(B22:E22)=4,B22&gt;=0,C22&gt;=0,B22=INT(B22),C22=INT(C22),D22&gt;=0,E22&gt;=0,OR(B22=0,D22&gt;0),OR(B22+C22=0,E22&gt;0)),(B22+C22)*E22,"Проверьте строку"))</x:f>
        <x:v>0</x:v>
      </x:c>
    </x:row>
    <x:row r="23" ht="30" customHeight="1">
      <x:c r="A23" s="19"/>
      <x:c r="B23" s="17"/>
      <x:c r="C23" s="17"/>
      <x:c r="D23" s="18"/>
      <x:c r="E23" s="18"/>
      <x:c r="F23" s="12" t="n">
        <x:f>IF(COUNTA(A23:E23)=0,0,IF(AND(A23&lt;&gt;"",COUNT(B23:E23)=4,B23&gt;=0,C23&gt;=0,B23=INT(B23),C23=INT(C23),D23&gt;=0,E23&gt;=0,OR(B23=0,D23&gt;0),OR(B23+C23=0,E23&gt;0)),B23*D23,"Проверьте строку"))</x:f>
        <x:v>0</x:v>
      </x:c>
      <x:c r="G23" s="12" t="n">
        <x:f>IF(COUNTA(A23:E23)=0,0,IF(AND(A23&lt;&gt;"",COUNT(B23:E23)=4,B23&gt;=0,C23&gt;=0,B23=INT(B23),C23=INT(C23),D23&gt;=0,E23&gt;=0,OR(B23=0,D23&gt;0),OR(B23+C23=0,E23&gt;0)),(B23+C23)*E23,"Проверьте строку"))</x:f>
        <x:v>0</x:v>
      </x:c>
    </x:row>
    <x:row r="24" ht="30" customHeight="1">
      <x:c r="A24" s="19"/>
      <x:c r="B24" s="17"/>
      <x:c r="C24" s="17"/>
      <x:c r="D24" s="18"/>
      <x:c r="E24" s="18"/>
      <x:c r="F24" s="12" t="n">
        <x:f>IF(COUNTA(A24:E24)=0,0,IF(AND(A24&lt;&gt;"",COUNT(B24:E24)=4,B24&gt;=0,C24&gt;=0,B24=INT(B24),C24=INT(C24),D24&gt;=0,E24&gt;=0,OR(B24=0,D24&gt;0),OR(B24+C24=0,E24&gt;0)),B24*D24,"Проверьте строку"))</x:f>
        <x:v>0</x:v>
      </x:c>
      <x:c r="G24" s="12" t="n">
        <x:f>IF(COUNTA(A24:E24)=0,0,IF(AND(A24&lt;&gt;"",COUNT(B24:E24)=4,B24&gt;=0,C24&gt;=0,B24=INT(B24),C24=INT(C24),D24&gt;=0,E24&gt;=0,OR(B24=0,D24&gt;0),OR(B24+C24=0,E24&gt;0)),(B24+C24)*E24,"Проверьте строку"))</x:f>
        <x:v>0</x:v>
      </x:c>
    </x:row>
    <x:row r="25" ht="30" customHeight="1">
      <x:c r="A25" s="24" t="str">
        <x:v>Итого без повторов</x:v>
      </x:c>
      <x:c r="B25" s="24" t="str">
        <x:f>IF(COUNT(F20:F24)&lt;5,"",SUM(B20:B24))</x:f>
      </x:c>
      <x:c r="C25" s="24" t="str">
        <x:f>IF(COUNT(F20:F24)&lt;5,"",SUM(C20:C24))</x:f>
      </x:c>
      <x:c r="D25" s="25"/>
      <x:c r="E25" s="25"/>
      <x:c r="F25" s="25" t="str">
        <x:f>IF(COUNT(F20:F24)&lt;5,"",SUM(F20:F24))</x:f>
      </x:c>
      <x:c r="G25" s="25" t="str">
        <x:f>IF(COUNT(G20:G24)&lt;5,"",SUM(G20:G24))</x:f>
      </x:c>
    </x:row>
    <x:row r="26" ht="23" customHeight="1">
      <x:c r="A26" s="2" t="str">
        <x:v>Начатое — в отдельную группу с оставшимися чел.-мин. Не учитывайте одно отправление в двух группах.</x:v>
      </x:c>
      <x:c r="B26" s="2"/>
      <x:c r="C26" s="2"/>
      <x:c r="D26" s="2"/>
      <x:c r="E26" s="2"/>
      <x:c r="F26" s="2"/>
      <x:c r="G26" s="2"/>
    </x:row>
    <x:row r="27" ht="23" customHeight="1">
      <x:c r="A27" s="2"/>
      <x:c r="B27" s="2"/>
      <x:c r="C27" s="2"/>
      <x:c r="D27" s="2"/>
      <x:c r="E27" s="2"/>
      <x:c r="F27" s="2"/>
      <x:c r="G27" s="2"/>
    </x:row>
    <x:row r="28" ht="23" customHeight="1">
      <x:c r="A28" s="14" t="str">
        <x:v>Проверка последнего комплекта</x:v>
      </x:c>
      <x:c r="B28" s="2"/>
      <x:c r="C28" s="2"/>
      <x:c r="D28" s="2"/>
      <x:c r="E28" s="2"/>
      <x:c r="F28" s="2"/>
      <x:c r="G28" s="2"/>
    </x:row>
    <x:row r="29" ht="34" customHeight="1">
      <x:c r="A29" s="11" t="str">
        <x:v>Сдача площадке по ЛК / маршруту</x:v>
      </x:c>
      <x:c r="B29" s="16"/>
      <x:c r="C29" s="2"/>
      <x:c r="D29" s="2" t="str">
        <x:v>Часовой пояс</x:v>
      </x:c>
      <x:c r="E29" s="19"/>
      <x:c r="F29" s="2"/>
      <x:c r="G29" s="2"/>
    </x:row>
    <x:row r="30" ht="34" customHeight="1">
      <x:c r="A30" s="11" t="str">
        <x:v>Погрузка, дорога, ожидание, мин</x:v>
      </x:c>
      <x:c r="B30" s="18"/>
      <x:c r="C30" s="2"/>
      <x:c r="D30" s="2" t="str">
        <x:v>Источник срока</x:v>
      </x:c>
      <x:c r="E30" s="19"/>
      <x:c r="F30" s="2"/>
      <x:c r="G30" s="2"/>
    </x:row>
    <x:row r="31" ht="34" customHeight="1">
      <x:c r="A31" s="11" t="str">
        <x:v>Внутренний конец упаковки</x:v>
      </x:c>
      <x:c r="B31" s="26" t="str">
        <x:f>IF(COUNT(B29:B30)&lt;2,"",IF(B30&lt;0,"Ошибка ввода",B29-B30/1440))</x:f>
      </x:c>
      <x:c r="C31" s="2"/>
      <x:c r="D31" s="2"/>
      <x:c r="E31" s="2"/>
      <x:c r="F31" s="2"/>
      <x:c r="G31" s="2"/>
    </x:row>
    <x:row r="32" ht="34" customHeight="1">
      <x:c r="A32" s="11" t="str">
        <x:v>Перенос комплекта, мин</x:v>
      </x:c>
      <x:c r="B32" s="18"/>
      <x:c r="C32" s="2"/>
      <x:c r="D32" s="2" t="str">
        <x:v>Очередь берите из плана или наблюдения.</x:v>
      </x:c>
      <x:c r="E32" s="2"/>
      <x:c r="F32" s="2"/>
      <x:c r="G32" s="2"/>
    </x:row>
    <x:row r="33" ht="34" customHeight="1">
      <x:c r="A33" s="11" t="str">
        <x:v>Очередь перед упаковкой, мин</x:v>
      </x:c>
      <x:c r="B33" s="18"/>
      <x:c r="C33" s="2"/>
      <x:c r="D33" s="2" t="str">
        <x:v>Ноль допустим только при отсутствии ожидания.</x:v>
      </x:c>
      <x:c r="E33" s="2"/>
      <x:c r="F33" s="2"/>
      <x:c r="G33" s="2"/>
    </x:row>
    <x:row r="34" ht="34" customHeight="1">
      <x:c r="A34" s="11" t="str">
        <x:v>Упаковка последнего комплекта, мин</x:v>
      </x:c>
      <x:c r="B34" s="18"/>
      <x:c r="C34" s="2"/>
      <x:c r="D34" s="2" t="str">
        <x:v>Упаковка последнего комплекта — календарные минуты.</x:v>
      </x:c>
      <x:c r="E34" s="2"/>
      <x:c r="F34" s="2"/>
      <x:c r="G34" s="2"/>
    </x:row>
    <x:row r="35" ht="34" customHeight="1">
      <x:c r="A35" s="11" t="str">
        <x:v>Расчёт конца последнего комплекта</x:v>
      </x:c>
      <x:c r="B35" s="26" t="str">
        <x:f>IF(COUNT(D12,C13,B32:B34)&lt;5,"",IF(MIN(B32:B34)&lt;0,"Ошибка ввода",MAX(D12+B32/1440,C13)+(B33+B34)/1440))</x:f>
      </x:c>
      <x:c r="C35" s="2"/>
      <x:c r="D35" s="2" t="str">
        <x:v>Это условная оценка хвоста при указанной очереди.</x:v>
      </x:c>
      <x:c r="E35" s="2"/>
      <x:c r="F35" s="2"/>
      <x:c r="G35" s="2"/>
    </x:row>
    <x:row r="36" ht="34" customHeight="1">
      <x:c r="A36" s="11" t="str">
        <x:v>Запас до конца упаковки, мин</x:v>
      </x:c>
      <x:c r="B36" s="12" t="str">
        <x:f>IF(COUNT(B31,B35,D13)&lt;3,"",ROUND((MIN(B31,D13)-B35)*1440,6))</x:f>
      </x:c>
      <x:c r="C36" s="2"/>
      <x:c r="D36" s="2" t="str">
        <x:v>Положительный запас не исправляет нехватку людей.</x:v>
      </x:c>
      <x:c r="E36" s="2"/>
      <x:c r="F36" s="2"/>
      <x:c r="G36" s="2"/>
    </x:row>
    <x:row r="37" ht="40" customHeight="1">
      <x:c r="A37" s="11" t="str">
        <x:v>Проверка календаря</x:v>
      </x:c>
      <x:c r="B37" s="11" t="str">
        <x:f>IF(COUNT(B31,B35,D13)&lt;3,"Заполните времена",IF(OR(ROUND((D13-B31)*1440,6)&gt;0,ROUND((B35-D13)*1440,6)&gt;0),"Пересмотрите окна","Окна согласованы"))</x:f>
        <x:v>Заполните времена</x:v>
      </x:c>
      <x:c r="C37" s="2"/>
      <x:c r="D37" s="2"/>
      <x:c r="E37" s="2"/>
      <x:c r="F37" s="2"/>
      <x:c r="G37" s="2"/>
    </x:row>
    <x:row r="38" ht="23" customHeight="1">
      <x:c r="A38" s="2"/>
      <x:c r="B38" s="2"/>
      <x:c r="C38" s="2"/>
      <x:c r="D38" s="2"/>
      <x:c r="E38" s="2"/>
      <x:c r="F38" s="2"/>
      <x:c r="G38" s="2"/>
    </x:row>
    <x:row r="39" ht="23" customHeight="1">
      <x:c r="A39" s="14" t="str">
        <x:v>Как заполнить</x:v>
      </x:c>
      <x:c r="B39" s="2"/>
      <x:c r="C39" s="2"/>
      <x:c r="D39" s="2"/>
      <x:c r="E39" s="2"/>
      <x:c r="F39" s="2"/>
      <x:c r="G39" s="2"/>
    </x:row>
    <x:row r="40" ht="23" customHeight="1">
      <x:c r="A40" s="2" t="str">
        <x:v>1. Выберите одну отгрузку. Отделите отменённые, заблокированные и уже упакованные отправления.</x:v>
      </x:c>
      <x:c r="B40" s="2"/>
      <x:c r="C40" s="2"/>
      <x:c r="D40" s="2"/>
      <x:c r="E40" s="2"/>
      <x:c r="F40" s="2"/>
      <x:c r="G40" s="2"/>
    </x:row>
    <x:row r="41" ht="23" customHeight="1">
      <x:c r="A41" s="2" t="str">
        <x:v>2. На пересчёте оставьте будущие минуты и работу; начало окна сдвиньте к текущему моменту.</x:v>
      </x:c>
      <x:c r="B41" s="2"/>
      <x:c r="C41" s="2"/>
      <x:c r="D41" s="2"/>
      <x:c r="E41" s="2"/>
      <x:c r="F41" s="2"/>
      <x:c r="G41" s="2"/>
    </x:row>
    <x:row r="42" ht="23" customHeight="1">
      <x:c r="A42" s="2" t="str">
        <x:v>3. Введите 0 для отсутствующих повторов. Не включайте одни и те же минуты в повторы и паузы.</x:v>
      </x:c>
      <x:c r="B42" s="2"/>
      <x:c r="C42" s="2"/>
      <x:c r="D42" s="2"/>
      <x:c r="E42" s="2"/>
      <x:c r="F42" s="2"/>
      <x:c r="G42" s="2"/>
    </x:row>
    <x:row r="43" ht="23" customHeight="1">
      <x:c r="A43" s="2" t="str">
        <x:v>4. Сравните строки 6–7 и 37. Затем проверьте очередь по промежуточным отметкам, принтер и столы.</x:v>
      </x:c>
      <x:c r="B43" s="2"/>
      <x:c r="C43" s="2"/>
      <x:c r="D43" s="2"/>
      <x:c r="E43" s="2"/>
      <x:c r="F43" s="2"/>
      <x:c r="G43" s="2"/>
    </x:row>
    <x:row r="44" ht="23" customHeight="1">
      <x:c r="A44" s="2" t="str">
        <x:v>5. Если работники выходят в разное время, рассчитайте доступные минуты каждой группы отдельно.</x:v>
      </x:c>
      <x:c r="B44" s="2"/>
      <x:c r="C44" s="2"/>
      <x:c r="D44" s="2"/>
      <x:c r="E44" s="2"/>
      <x:c r="F44" s="2"/>
      <x:c r="G44" s="2"/>
    </x:row>
    <x:row r="45" ht="23" customHeight="1">
      <x:c r="A45" s="2" t="str">
        <x:v>Модель на одной строке участка предполагает одинаковое окно и паузы у всех его работников.</x:v>
      </x:c>
      <x:c r="B45" s="2"/>
      <x:c r="C45" s="2"/>
      <x:c r="D45" s="2"/>
      <x:c r="E45" s="2"/>
      <x:c r="F45" s="2"/>
      <x:c r="G45" s="2"/>
    </x:row>
    <x:row r="46" ht="23" customHeight="1">
      <x:c r="A46" s="2" t="str">
        <x:v>Пустой шаблон. Числа заполняются по вашим данным, нормативы площадок сюда не встроены.</x:v>
      </x:c>
      <x:c r="B46" s="2"/>
      <x:c r="C46" s="2"/>
      <x:c r="D46" s="2"/>
      <x:c r="E46" s="2"/>
      <x:c r="F46" s="2"/>
      <x:c r="G46" s="2"/>
    </x:row>
    <x:row r="47" ht="23" customHeight="1">
      <x:c r="A47" s="2" t="str">
        <x:v>Единица расчёта — отправление. Минуты обычной обработки включают необходимые проверки и печать.</x:v>
      </x:c>
      <x:c r="B47" s="2"/>
      <x:c r="C47" s="2"/>
      <x:c r="D47" s="2"/>
      <x:c r="E47" s="2"/>
      <x:c r="F47" s="2"/>
      <x:c r="G47" s="2"/>
    </x:row>
    <x:row r="48" ht="23" customHeight="1">
      <x:c r="A48" s="2" t="str">
        <x:v>Сроки и способ сдачи проверяйте в своём кабинете перед каждой сменой. Методика: Skirbo, 31.10.2026.</x:v>
      </x:c>
      <x:c r="B48" s="2"/>
      <x:c r="C48" s="2"/>
      <x:c r="D48" s="2"/>
      <x:c r="E48" s="2"/>
      <x:c r="F48" s="2"/>
      <x:c r="G48" s="2"/>
    </x:row>
    <x:row r="49" ht="23" customHeight="1">
      <x:c r="A49" s="2"/>
      <x:c r="B49" s="2"/>
      <x:c r="C49" s="2"/>
      <x:c r="D49" s="2"/>
      <x:c r="E49" s="2"/>
      <x:c r="F49" s="2"/>
      <x:c r="G49" s="2"/>
    </x:row>
  </x:sheetData>
  <x:conditionalFormatting sqref="D6:D7">
    <x:cfRule type="cellIs" dxfId="0" priority="1" operator="greaterThan">
      <x:formula>0</x:formula>
    </x:cfRule>
  </x:conditionalFormatting>
  <x:conditionalFormatting sqref="E6:E7">
    <x:cfRule type="cellIs" dxfId="1" priority="2" operator="greaterThan">
      <x:formula>1</x:formula>
    </x:cfRule>
  </x:conditionalFormatting>
  <x:conditionalFormatting sqref="B36:B36">
    <x:cfRule type="cellIs" dxfId="2" priority="3" operator="lessThan">
      <x:formula>0</x:formula>
    </x:cfRule>
  </x:conditionalFormatting>
  <x:dataValidations count="4">
    <x:dataValidation type="whole" operator="between" sqref="B12:B13">
      <x:formula1>0</x:formula1>
      <x:formula2>100</x:formula2>
    </x:dataValidation>
    <x:dataValidation type="whole" operator="between" sqref="E12:F13">
      <x:formula1>0</x:formula1>
      <x:formula2>1440</x:formula2>
    </x:dataValidation>
    <x:dataValidation type="whole" operator="between" sqref="C16:D16">
      <x:formula1>0</x:formula1>
      <x:formula2>100000</x:formula2>
    </x:dataValidation>
    <x:dataValidation type="whole" operator="between" sqref="B20:C24">
      <x:formula1>0</x:formula1>
      <x:formula2>100000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4748B"/>
  </x:sheetPr>
  <x:sheetViews>
    <x:sheetView showGridLines="0" workbookViewId="0"/>
  </x:sheetViews>
  <x:sheetFormatPr defaultRowHeight="15"/>
  <x:cols>
    <x:col min="1" max="1" width="36" hidden="0" customWidth="1"/>
    <x:col min="2" max="2" width="21" hidden="0" customWidth="1"/>
    <x:col min="3" max="3" width="24" hidden="0" customWidth="1"/>
    <x:col min="4" max="4" width="24" hidden="0" customWidth="1"/>
    <x:col min="5" max="5" width="21" hidden="0" customWidth="1"/>
    <x:col min="6" max="6" width="22" hidden="0" customWidth="1"/>
    <x:col min="7" max="7" width="2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4" t="str">
        <x:v>Пиковая смена FBS: учебный пример</x:v>
      </x:c>
      <x:c r="B2" s="5"/>
      <x:c r="C2" s="5"/>
      <x:c r="D2" s="5"/>
      <x:c r="E2" s="5"/>
      <x:c r="F2" s="5"/>
      <x:c r="G2" s="5"/>
    </x:row>
    <x:row r="3" ht="23" customHeight="1">
      <x:c r="A3" s="6" t="str">
        <x:v>Жёлтые ячейки — ввод. Покрытие по минутам и календарная проверка оцениваются вместе.</x:v>
      </x:c>
      <x:c r="B3" s="2"/>
      <x:c r="C3" s="2"/>
      <x:c r="D3" s="2"/>
      <x:c r="E3" s="2"/>
      <x:c r="F3" s="2"/>
      <x:c r="G3" s="2"/>
    </x:row>
    <x:row r="4" ht="23" customHeight="1">
      <x:c r="A4" s="2"/>
      <x:c r="B4" s="2"/>
      <x:c r="C4" s="2"/>
      <x:c r="D4" s="2"/>
      <x:c r="E4" s="2"/>
      <x:c r="F4" s="2"/>
      <x:c r="G4" s="2"/>
    </x:row>
    <x:row r="5" ht="46" customHeight="1">
      <x:c r="A5" s="10" t="str">
        <x:v>Участок</x:v>
      </x:c>
      <x:c r="B5" s="10" t="str">
        <x:v>Нужно, чел.-мин</x:v>
      </x:c>
      <x:c r="C5" s="10" t="str">
        <x:v>Есть, чел.-мин</x:v>
      </x:c>
      <x:c r="D5" s="10" t="str">
        <x:v>Нехватка, чел.-мин</x:v>
      </x:c>
      <x:c r="E5" s="10" t="str">
        <x:v>Загрузка</x:v>
      </x:c>
      <x:c r="F5" s="10" t="str">
        <x:v>По минутам</x:v>
      </x:c>
      <x:c r="G5" s="10" t="str">
        <x:v>Дополнительная проверка</x:v>
      </x:c>
    </x:row>
    <x:row r="6" ht="40" customHeight="1">
      <x:c r="A6" s="2" t="str">
        <x:v>Подбор</x:v>
      </x:c>
      <x:c r="B6" s="12" t="n">
        <x:f>IF(COUNT(F25,C16)&lt;2,"",IF(C16&lt;0,"Ошибка ввода",F25+C16))</x:f>
        <x:v>380</x:v>
      </x:c>
      <x:c r="C6" s="12" t="n">
        <x:f>IF(ISNUMBER(G12),G12,"")</x:f>
        <x:v>380</x:v>
      </x:c>
      <x:c r="D6" s="12" t="n">
        <x:f>IF(COUNT(B6:C6)&lt;2,"",MAX(0,B6-C6))</x:f>
        <x:v>0</x:v>
      </x:c>
      <x:c r="E6" s="13" t="n">
        <x:f>IF(COUNT(B6:C6)&lt;2,"",IF(C6=0,IF(B6=0,0,"Нет мощности"),B6/C6))</x:f>
        <x:v>1</x:v>
      </x:c>
      <x:c r="F6" s="11" t="str">
        <x:f>IF(COUNT(B6:C6)&lt;2,"Заполните данные",IF(B6&gt;C6,"Не хватает","Покрыто по сумме"))</x:f>
        <x:v>Покрыто по сумме</x:v>
      </x:c>
      <x:c r="G6" s="11" t="str">
        <x:v>Когда готов последний комплект</x:v>
      </x:c>
    </x:row>
    <x:row r="7" ht="40" customHeight="1">
      <x:c r="A7" s="2" t="str">
        <x:v>Упаковка</x:v>
      </x:c>
      <x:c r="B7" s="12" t="n">
        <x:f>IF(COUNT(G25,D16)&lt;2,"",IF(D16&lt;0,"Ошибка ввода",G25+D16))</x:f>
        <x:v>640</x:v>
      </x:c>
      <x:c r="C7" s="12" t="n">
        <x:f>IF(ISNUMBER(G13),G13,"")</x:f>
        <x:v>420</x:v>
      </x:c>
      <x:c r="D7" s="12" t="n">
        <x:f>IF(COUNT(B7:C7)&lt;2,"",MAX(0,B7-C7))</x:f>
        <x:v>220</x:v>
      </x:c>
      <x:c r="E7" s="13" t="n">
        <x:f>IF(COUNT(B7:C7)&lt;2,"",IF(C7=0,IF(B7=0,0,"Нет мощности"),B7/C7))</x:f>
        <x:v>1.5238095238095237</x:v>
      </x:c>
      <x:c r="F7" s="11" t="str">
        <x:f>IF(COUNT(B7:C7)&lt;2,"Заполните данные",IF(B7&gt;C7,"Не хватает","Покрыто по сумме"))</x:f>
        <x:v>Не хватает</x:v>
      </x:c>
      <x:c r="G7" s="11" t="str">
        <x:v>Очередь, срок, рабочее место</x:v>
      </x:c>
    </x:row>
    <x:row r="8" ht="23" customHeight="1">
      <x:c r="A8" s="2"/>
      <x:c r="B8" s="2"/>
      <x:c r="C8" s="2"/>
      <x:c r="D8" s="2"/>
      <x:c r="E8" s="2"/>
      <x:c r="F8" s="2"/>
      <x:c r="G8" s="2"/>
    </x:row>
    <x:row r="9" ht="23" customHeight="1">
      <x:c r="A9" s="2"/>
      <x:c r="B9" s="2"/>
      <x:c r="C9" s="2"/>
      <x:c r="D9" s="2"/>
      <x:c r="E9" s="2"/>
      <x:c r="F9" s="2"/>
      <x:c r="G9" s="2"/>
    </x:row>
    <x:row r="10" ht="23" customHeight="1">
      <x:c r="A10" s="14" t="str">
        <x:v>Доступное время</x:v>
      </x:c>
      <x:c r="B10" s="2"/>
      <x:c r="C10" s="2"/>
      <x:c r="D10" s="2"/>
      <x:c r="E10" s="2"/>
      <x:c r="F10" s="2"/>
      <x:c r="G10" s="2"/>
    </x:row>
    <x:row r="11" ht="46" customHeight="1">
      <x:c r="A11" s="10" t="str">
        <x:v>Участок</x:v>
      </x:c>
      <x:c r="B11" s="10" t="str">
        <x:v>Людей</x:v>
      </x:c>
      <x:c r="C11" s="10" t="str">
        <x:v>Начало работы</x:v>
      </x:c>
      <x:c r="D11" s="10" t="str">
        <x:v>Конец работы</x:v>
      </x:c>
      <x:c r="E11" s="10" t="str">
        <x:v>Перерывы на человека, мин</x:v>
      </x:c>
      <x:c r="F11" s="10" t="str">
        <x:v>Прочее на человека, мин</x:v>
      </x:c>
      <x:c r="G11" s="10" t="str">
        <x:v>Доступно, чел.-мин</x:v>
      </x:c>
    </x:row>
    <x:row r="12" ht="34" customHeight="1">
      <x:c r="A12" s="2" t="str">
        <x:v>Подбор</x:v>
      </x:c>
      <x:c r="B12" s="17" t="n">
        <x:v>2</x:v>
      </x:c>
      <x:c r="C12" s="16" t="n">
        <x:v>46326.375</x:v>
      </x:c>
      <x:c r="D12" s="16" t="n">
        <x:v>46326.520833333336</x:v>
      </x:c>
      <x:c r="E12" s="18" t="n">
        <x:v>15</x:v>
      </x:c>
      <x:c r="F12" s="18" t="n">
        <x:v>5</x:v>
      </x:c>
      <x:c r="G12" s="12" t="n">
        <x:f>IF(COUNT(B12:F12)&lt;5,"",IF(OR(B12&lt;0,B12&lt;&gt;INT(B12),D12&lt;C12,E12&lt;0,F12&lt;0,E12+F12&gt;ROUND((D12-C12)*1440,6)),"Ошибка ввода",ROUND(B12*((D12-C12)*1440-E12-F12),6)))</x:f>
        <x:v>380</x:v>
      </x:c>
    </x:row>
    <x:row r="13" ht="34" customHeight="1">
      <x:c r="A13" s="2" t="str">
        <x:v>Упаковка</x:v>
      </x:c>
      <x:c r="B13" s="17" t="n">
        <x:v>2</x:v>
      </x:c>
      <x:c r="C13" s="16" t="n">
        <x:v>46326.381944444445</x:v>
      </x:c>
      <x:c r="D13" s="16" t="n">
        <x:v>46326.541666666664</x:v>
      </x:c>
      <x:c r="E13" s="18" t="n">
        <x:v>15</x:v>
      </x:c>
      <x:c r="F13" s="18" t="n">
        <x:v>5</x:v>
      </x:c>
      <x:c r="G13" s="12" t="n">
        <x:f>IF(COUNT(B13:F13)&lt;5,"",IF(OR(B13&lt;0,B13&lt;&gt;INT(B13),D13&lt;C13,E13&lt;0,F13&lt;0,E13+F13&gt;ROUND((D13-C13)*1440,6)),"Ошибка ввода",ROUND(B13*((D13-C13)*1440-E13-F13),6)))</x:f>
        <x:v>420</x:v>
      </x:c>
    </x:row>
    <x:row r="14" ht="23" customHeight="1">
      <x:c r="A14" s="2" t="str">
        <x:v>Даты и часы местные. Перерывы и прочее вычитаются на каждого человека один раз.</x:v>
      </x:c>
      <x:c r="B14" s="2"/>
      <x:c r="C14" s="2"/>
      <x:c r="D14" s="2"/>
      <x:c r="E14" s="2"/>
      <x:c r="F14" s="2"/>
      <x:c r="G14" s="2"/>
    </x:row>
    <x:row r="15" ht="23" customHeight="1">
      <x:c r="A15" s="2" t="str">
        <x:v>Повторы и разбор ошибок, чел.-мин</x:v>
      </x:c>
      <x:c r="B15" s="2"/>
      <x:c r="C15" s="2" t="str">
        <x:v>Подбор</x:v>
      </x:c>
      <x:c r="D15" s="2" t="str">
        <x:v>Упаковка</x:v>
      </x:c>
      <x:c r="E15" s="2"/>
      <x:c r="F15" s="2"/>
      <x:c r="G15" s="2"/>
    </x:row>
    <x:row r="16" ht="23" customHeight="1">
      <x:c r="A16" s="2" t="str">
        <x:v>Отдельно от обычного заказа</x:v>
      </x:c>
      <x:c r="B16" s="2"/>
      <x:c r="C16" s="18" t="n">
        <x:v>20</x:v>
      </x:c>
      <x:c r="D16" s="18" t="n">
        <x:v>25</x:v>
      </x:c>
      <x:c r="E16" s="2"/>
      <x:c r="F16" s="2"/>
      <x:c r="G16" s="2"/>
    </x:row>
    <x:row r="17" ht="23" customHeight="1">
      <x:c r="A17" s="2"/>
      <x:c r="B17" s="2"/>
      <x:c r="C17" s="2"/>
      <x:c r="D17" s="2"/>
      <x:c r="E17" s="2"/>
      <x:c r="F17" s="2"/>
      <x:c r="G17" s="2"/>
    </x:row>
    <x:row r="18" ht="23" customHeight="1">
      <x:c r="A18" s="14" t="str">
        <x:v>Состав оставшейся очереди</x:v>
      </x:c>
      <x:c r="B18" s="2"/>
      <x:c r="C18" s="2"/>
      <x:c r="D18" s="2"/>
      <x:c r="E18" s="2"/>
      <x:c r="F18" s="2"/>
      <x:c r="G18" s="2"/>
    </x:row>
    <x:row r="19" ht="46" customHeight="1">
      <x:c r="A19" s="10" t="str">
        <x:v>Группа отправлений</x:v>
      </x:c>
      <x:c r="B19" s="10" t="str">
        <x:v>Подбор не завершён, шт.</x:v>
      </x:c>
      <x:c r="C19" s="10" t="str">
        <x:v>Подобрано, не упаковано, шт.</x:v>
      </x:c>
      <x:c r="D19" s="10" t="str">
        <x:v>Подбор, чел.-мин/отправление</x:v>
      </x:c>
      <x:c r="E19" s="10" t="str">
        <x:v>Упаковка, чел.-мин/отправление</x:v>
      </x:c>
      <x:c r="F19" s="10" t="str">
        <x:v>Подбор, чел.-мин</x:v>
      </x:c>
      <x:c r="G19" s="10" t="str">
        <x:v>Упаковка, чел.-мин</x:v>
      </x:c>
    </x:row>
    <x:row r="20" ht="30" customHeight="1">
      <x:c r="A20" s="19" t="str">
        <x:v>Обычная упаковка</x:v>
      </x:c>
      <x:c r="B20" s="17" t="n">
        <x:v>120</x:v>
      </x:c>
      <x:c r="C20" s="17" t="n">
        <x:v>15</x:v>
      </x:c>
      <x:c r="D20" s="18" t="n">
        <x:v>2</x:v>
      </x:c>
      <x:c r="E20" s="18" t="n">
        <x:v>3</x:v>
      </x:c>
      <x:c r="F20" s="12" t="n">
        <x:f>IF(COUNTA(A20:E20)=0,0,IF(AND(A20&lt;&gt;"",COUNT(B20:E20)=4,B20&gt;=0,C20&gt;=0,B20=INT(B20),C20=INT(C20),D20&gt;=0,E20&gt;=0,OR(B20=0,D20&gt;0),OR(B20+C20=0,E20&gt;0)),B20*D20,"Проверьте строку"))</x:f>
        <x:v>240</x:v>
      </x:c>
      <x:c r="G20" s="12" t="n">
        <x:f>IF(COUNTA(A20:E20)=0,0,IF(AND(A20&lt;&gt;"",COUNT(B20:E20)=4,B20&gt;=0,C20&gt;=0,B20=INT(B20),C20=INT(C20),D20&gt;=0,E20&gt;=0,OR(B20=0,D20&gt;0),OR(B20+C20=0,E20&gt;0)),(B20+C20)*E20,"Проверьте строку"))</x:f>
        <x:v>405</x:v>
      </x:c>
    </x:row>
    <x:row r="21" ht="30" customHeight="1">
      <x:c r="A21" s="19" t="str">
        <x:v>Сложная упаковка</x:v>
      </x:c>
      <x:c r="B21" s="17" t="n">
        <x:v>30</x:v>
      </x:c>
      <x:c r="C21" s="17" t="n">
        <x:v>5</x:v>
      </x:c>
      <x:c r="D21" s="18" t="n">
        <x:v>4</x:v>
      </x:c>
      <x:c r="E21" s="18" t="n">
        <x:v>6</x:v>
      </x:c>
      <x:c r="F21" s="12" t="n">
        <x:f>IF(COUNTA(A21:E21)=0,0,IF(AND(A21&lt;&gt;"",COUNT(B21:E21)=4,B21&gt;=0,C21&gt;=0,B21=INT(B21),C21=INT(C21),D21&gt;=0,E21&gt;=0,OR(B21=0,D21&gt;0),OR(B21+C21=0,E21&gt;0)),B21*D21,"Проверьте строку"))</x:f>
        <x:v>120</x:v>
      </x:c>
      <x:c r="G21" s="12" t="n">
        <x:f>IF(COUNTA(A21:E21)=0,0,IF(AND(A21&lt;&gt;"",COUNT(B21:E21)=4,B21&gt;=0,C21&gt;=0,B21=INT(B21),C21=INT(C21),D21&gt;=0,E21&gt;=0,OR(B21=0,D21&gt;0),OR(B21+C21=0,E21&gt;0)),(B21+C21)*E21,"Проверьте строку"))</x:f>
        <x:v>210</x:v>
      </x:c>
    </x:row>
    <x:row r="22" ht="30" customHeight="1">
      <x:c r="A22" s="19"/>
      <x:c r="B22" s="17"/>
      <x:c r="C22" s="17"/>
      <x:c r="D22" s="18"/>
      <x:c r="E22" s="18"/>
      <x:c r="F22" s="12" t="n">
        <x:f>IF(COUNTA(A22:E22)=0,0,IF(AND(A22&lt;&gt;"",COUNT(B22:E22)=4,B22&gt;=0,C22&gt;=0,B22=INT(B22),C22=INT(C22),D22&gt;=0,E22&gt;=0,OR(B22=0,D22&gt;0),OR(B22+C22=0,E22&gt;0)),B22*D22,"Проверьте строку"))</x:f>
        <x:v>0</x:v>
      </x:c>
      <x:c r="G22" s="12" t="n">
        <x:f>IF(COUNTA(A22:E22)=0,0,IF(AND(A22&lt;&gt;"",COUNT(B22:E22)=4,B22&gt;=0,C22&gt;=0,B22=INT(B22),C22=INT(C22),D22&gt;=0,E22&gt;=0,OR(B22=0,D22&gt;0),OR(B22+C22=0,E22&gt;0)),(B22+C22)*E22,"Проверьте строку"))</x:f>
        <x:v>0</x:v>
      </x:c>
    </x:row>
    <x:row r="23" ht="30" customHeight="1">
      <x:c r="A23" s="19"/>
      <x:c r="B23" s="17"/>
      <x:c r="C23" s="17"/>
      <x:c r="D23" s="18"/>
      <x:c r="E23" s="18"/>
      <x:c r="F23" s="12" t="n">
        <x:f>IF(COUNTA(A23:E23)=0,0,IF(AND(A23&lt;&gt;"",COUNT(B23:E23)=4,B23&gt;=0,C23&gt;=0,B23=INT(B23),C23=INT(C23),D23&gt;=0,E23&gt;=0,OR(B23=0,D23&gt;0),OR(B23+C23=0,E23&gt;0)),B23*D23,"Проверьте строку"))</x:f>
        <x:v>0</x:v>
      </x:c>
      <x:c r="G23" s="12" t="n">
        <x:f>IF(COUNTA(A23:E23)=0,0,IF(AND(A23&lt;&gt;"",COUNT(B23:E23)=4,B23&gt;=0,C23&gt;=0,B23=INT(B23),C23=INT(C23),D23&gt;=0,E23&gt;=0,OR(B23=0,D23&gt;0),OR(B23+C23=0,E23&gt;0)),(B23+C23)*E23,"Проверьте строку"))</x:f>
        <x:v>0</x:v>
      </x:c>
    </x:row>
    <x:row r="24" ht="30" customHeight="1">
      <x:c r="A24" s="19"/>
      <x:c r="B24" s="17"/>
      <x:c r="C24" s="17"/>
      <x:c r="D24" s="18"/>
      <x:c r="E24" s="18"/>
      <x:c r="F24" s="12" t="n">
        <x:f>IF(COUNTA(A24:E24)=0,0,IF(AND(A24&lt;&gt;"",COUNT(B24:E24)=4,B24&gt;=0,C24&gt;=0,B24=INT(B24),C24=INT(C24),D24&gt;=0,E24&gt;=0,OR(B24=0,D24&gt;0),OR(B24+C24=0,E24&gt;0)),B24*D24,"Проверьте строку"))</x:f>
        <x:v>0</x:v>
      </x:c>
      <x:c r="G24" s="12" t="n">
        <x:f>IF(COUNTA(A24:E24)=0,0,IF(AND(A24&lt;&gt;"",COUNT(B24:E24)=4,B24&gt;=0,C24&gt;=0,B24=INT(B24),C24=INT(C24),D24&gt;=0,E24&gt;=0,OR(B24=0,D24&gt;0),OR(B24+C24=0,E24&gt;0)),(B24+C24)*E24,"Проверьте строку"))</x:f>
        <x:v>0</x:v>
      </x:c>
    </x:row>
    <x:row r="25" ht="30" customHeight="1">
      <x:c r="A25" s="24" t="str">
        <x:v>Итого без повторов</x:v>
      </x:c>
      <x:c r="B25" s="24" t="n">
        <x:f>IF(COUNT(F20:F24)&lt;5,"",SUM(B20:B24))</x:f>
        <x:v>150</x:v>
      </x:c>
      <x:c r="C25" s="24" t="n">
        <x:f>IF(COUNT(F20:F24)&lt;5,"",SUM(C20:C24))</x:f>
        <x:v>20</x:v>
      </x:c>
      <x:c r="D25" s="25"/>
      <x:c r="E25" s="25"/>
      <x:c r="F25" s="25" t="n">
        <x:f>IF(COUNT(F20:F24)&lt;5,"",SUM(F20:F24))</x:f>
        <x:v>360</x:v>
      </x:c>
      <x:c r="G25" s="25" t="n">
        <x:f>IF(COUNT(G20:G24)&lt;5,"",SUM(G20:G24))</x:f>
        <x:v>615</x:v>
      </x:c>
    </x:row>
    <x:row r="26" ht="23" customHeight="1">
      <x:c r="A26" s="2" t="str">
        <x:v>Начатое — в отдельную группу с оставшимися чел.-мин. Не учитывайте одно отправление в двух группах.</x:v>
      </x:c>
      <x:c r="B26" s="2"/>
      <x:c r="C26" s="2"/>
      <x:c r="D26" s="2"/>
      <x:c r="E26" s="2"/>
      <x:c r="F26" s="2"/>
      <x:c r="G26" s="2"/>
    </x:row>
    <x:row r="27" ht="23" customHeight="1">
      <x:c r="A27" s="2"/>
      <x:c r="B27" s="2"/>
      <x:c r="C27" s="2"/>
      <x:c r="D27" s="2"/>
      <x:c r="E27" s="2"/>
      <x:c r="F27" s="2"/>
      <x:c r="G27" s="2"/>
    </x:row>
    <x:row r="28" ht="23" customHeight="1">
      <x:c r="A28" s="14" t="str">
        <x:v>Проверка последнего комплекта</x:v>
      </x:c>
      <x:c r="B28" s="2"/>
      <x:c r="C28" s="2"/>
      <x:c r="D28" s="2"/>
      <x:c r="E28" s="2"/>
      <x:c r="F28" s="2"/>
      <x:c r="G28" s="2"/>
    </x:row>
    <x:row r="29" ht="34" customHeight="1">
      <x:c r="A29" s="11" t="str">
        <x:v>Сдача площадке по ЛК / маршруту</x:v>
      </x:c>
      <x:c r="B29" s="16" t="n">
        <x:v>46326.583333333336</x:v>
      </x:c>
      <x:c r="C29" s="2"/>
      <x:c r="D29" s="2" t="str">
        <x:v>Часовой пояс</x:v>
      </x:c>
      <x:c r="E29" s="19" t="str">
        <x:v>МСК (UTC+03:00)</x:v>
      </x:c>
      <x:c r="F29" s="2"/>
      <x:c r="G29" s="2"/>
    </x:row>
    <x:row r="30" ht="34" customHeight="1">
      <x:c r="A30" s="11" t="str">
        <x:v>Погрузка, дорога, ожидание, мин</x:v>
      </x:c>
      <x:c r="B30" s="18" t="n">
        <x:v>60</x:v>
      </x:c>
      <x:c r="C30" s="2"/>
      <x:c r="D30" s="2" t="str">
        <x:v>Источник срока</x:v>
      </x:c>
      <x:c r="E30" s="19" t="str">
        <x:v>Учебный пример</x:v>
      </x:c>
      <x:c r="F30" s="2"/>
      <x:c r="G30" s="2"/>
    </x:row>
    <x:row r="31" ht="34" customHeight="1">
      <x:c r="A31" s="11" t="str">
        <x:v>Внутренний конец упаковки</x:v>
      </x:c>
      <x:c r="B31" s="26" t="n">
        <x:f>IF(COUNT(B29:B30)&lt;2,"",IF(B30&lt;0,"Ошибка ввода",B29-B30/1440))</x:f>
        <x:v>46326.54166666667</x:v>
      </x:c>
      <x:c r="C31" s="2"/>
      <x:c r="D31" s="2"/>
      <x:c r="E31" s="2"/>
      <x:c r="F31" s="2"/>
      <x:c r="G31" s="2"/>
    </x:row>
    <x:row r="32" ht="34" customHeight="1">
      <x:c r="A32" s="11" t="str">
        <x:v>Перенос комплекта, мин</x:v>
      </x:c>
      <x:c r="B32" s="18" t="n">
        <x:v>5</x:v>
      </x:c>
      <x:c r="C32" s="2"/>
      <x:c r="D32" s="2" t="str">
        <x:v>Очередь берите из плана или наблюдения.</x:v>
      </x:c>
      <x:c r="E32" s="2"/>
      <x:c r="F32" s="2"/>
      <x:c r="G32" s="2"/>
    </x:row>
    <x:row r="33" ht="34" customHeight="1">
      <x:c r="A33" s="11" t="str">
        <x:v>Очередь перед упаковкой, мин</x:v>
      </x:c>
      <x:c r="B33" s="18" t="n">
        <x:v>15</x:v>
      </x:c>
      <x:c r="C33" s="2"/>
      <x:c r="D33" s="2" t="str">
        <x:v>Ноль допустим только при отсутствии ожидания.</x:v>
      </x:c>
      <x:c r="E33" s="2"/>
      <x:c r="F33" s="2"/>
      <x:c r="G33" s="2"/>
    </x:row>
    <x:row r="34" ht="34" customHeight="1">
      <x:c r="A34" s="11" t="str">
        <x:v>Упаковка последнего комплекта, мин</x:v>
      </x:c>
      <x:c r="B34" s="18" t="n">
        <x:v>6</x:v>
      </x:c>
      <x:c r="C34" s="2"/>
      <x:c r="D34" s="2" t="str">
        <x:v>Упаковка последнего комплекта — календарные минуты.</x:v>
      </x:c>
      <x:c r="E34" s="2"/>
      <x:c r="F34" s="2"/>
      <x:c r="G34" s="2"/>
    </x:row>
    <x:row r="35" ht="34" customHeight="1">
      <x:c r="A35" s="11" t="str">
        <x:v>Расчёт конца последнего комплекта</x:v>
      </x:c>
      <x:c r="B35" s="26" t="n">
        <x:f>IF(COUNT(D12,C13,B32:B34)&lt;5,"",IF(MIN(B32:B34)&lt;0,"Ошибка ввода",MAX(D12+B32/1440,C13)+(B33+B34)/1440))</x:f>
        <x:v>46326.538888888885</x:v>
      </x:c>
      <x:c r="C35" s="2"/>
      <x:c r="D35" s="2" t="str">
        <x:v>Это условная оценка хвоста при указанной очереди.</x:v>
      </x:c>
      <x:c r="E35" s="2"/>
      <x:c r="F35" s="2"/>
      <x:c r="G35" s="2"/>
    </x:row>
    <x:row r="36" ht="34" customHeight="1">
      <x:c r="A36" s="11" t="str">
        <x:v>Запас до конца упаковки, мин</x:v>
      </x:c>
      <x:c r="B36" s="12" t="n">
        <x:f>IF(COUNT(B31,B35,D13)&lt;3,"",ROUND((MIN(B31,D13)-B35)*1440,6))</x:f>
        <x:v>4</x:v>
      </x:c>
      <x:c r="C36" s="2"/>
      <x:c r="D36" s="2" t="str">
        <x:v>Положительный запас не исправляет нехватку людей.</x:v>
      </x:c>
      <x:c r="E36" s="2"/>
      <x:c r="F36" s="2"/>
      <x:c r="G36" s="2"/>
    </x:row>
    <x:row r="37" ht="40" customHeight="1">
      <x:c r="A37" s="11" t="str">
        <x:v>Проверка календаря</x:v>
      </x:c>
      <x:c r="B37" s="11" t="str">
        <x:f>IF(COUNT(B31,B35,D13)&lt;3,"Заполните времена",IF(OR(ROUND((D13-B31)*1440,6)&gt;0,ROUND((B35-D13)*1440,6)&gt;0),"Пересмотрите окна","Окна согласованы"))</x:f>
        <x:v>Окна согласованы</x:v>
      </x:c>
      <x:c r="C37" s="2"/>
      <x:c r="D37" s="2"/>
      <x:c r="E37" s="2"/>
      <x:c r="F37" s="2"/>
      <x:c r="G37" s="2"/>
    </x:row>
    <x:row r="38" ht="23" customHeight="1">
      <x:c r="A38" s="2"/>
      <x:c r="B38" s="2"/>
      <x:c r="C38" s="2"/>
      <x:c r="D38" s="2"/>
      <x:c r="E38" s="2"/>
      <x:c r="F38" s="2"/>
      <x:c r="G38" s="2"/>
    </x:row>
    <x:row r="39" ht="23" customHeight="1">
      <x:c r="A39" s="14" t="str">
        <x:v>Как заполнить</x:v>
      </x:c>
      <x:c r="B39" s="2"/>
      <x:c r="C39" s="2"/>
      <x:c r="D39" s="2"/>
      <x:c r="E39" s="2"/>
      <x:c r="F39" s="2"/>
      <x:c r="G39" s="2"/>
    </x:row>
    <x:row r="40" ht="23" customHeight="1">
      <x:c r="A40" s="2" t="str">
        <x:v>1. Выберите одну отгрузку. Отделите отменённые, заблокированные и уже упакованные отправления.</x:v>
      </x:c>
      <x:c r="B40" s="2"/>
      <x:c r="C40" s="2"/>
      <x:c r="D40" s="2"/>
      <x:c r="E40" s="2"/>
      <x:c r="F40" s="2"/>
      <x:c r="G40" s="2"/>
    </x:row>
    <x:row r="41" ht="23" customHeight="1">
      <x:c r="A41" s="2" t="str">
        <x:v>2. На пересчёте оставьте будущие минуты и работу; начало окна сдвиньте к текущему моменту.</x:v>
      </x:c>
      <x:c r="B41" s="2"/>
      <x:c r="C41" s="2"/>
      <x:c r="D41" s="2"/>
      <x:c r="E41" s="2"/>
      <x:c r="F41" s="2"/>
      <x:c r="G41" s="2"/>
    </x:row>
    <x:row r="42" ht="23" customHeight="1">
      <x:c r="A42" s="2" t="str">
        <x:v>3. Введите 0 для отсутствующих повторов. Не включайте одни и те же минуты в повторы и паузы.</x:v>
      </x:c>
      <x:c r="B42" s="2"/>
      <x:c r="C42" s="2"/>
      <x:c r="D42" s="2"/>
      <x:c r="E42" s="2"/>
      <x:c r="F42" s="2"/>
      <x:c r="G42" s="2"/>
    </x:row>
    <x:row r="43" ht="23" customHeight="1">
      <x:c r="A43" s="2" t="str">
        <x:v>4. Сравните строки 6–7 и 37. Затем проверьте очередь по промежуточным отметкам, принтер и столы.</x:v>
      </x:c>
      <x:c r="B43" s="2"/>
      <x:c r="C43" s="2"/>
      <x:c r="D43" s="2"/>
      <x:c r="E43" s="2"/>
      <x:c r="F43" s="2"/>
      <x:c r="G43" s="2"/>
    </x:row>
    <x:row r="44" ht="23" customHeight="1">
      <x:c r="A44" s="2" t="str">
        <x:v>5. Если работники выходят в разное время, рассчитайте доступные минуты каждой группы отдельно.</x:v>
      </x:c>
      <x:c r="B44" s="2"/>
      <x:c r="C44" s="2"/>
      <x:c r="D44" s="2"/>
      <x:c r="E44" s="2"/>
      <x:c r="F44" s="2"/>
      <x:c r="G44" s="2"/>
    </x:row>
    <x:row r="45" ht="23" customHeight="1">
      <x:c r="A45" s="2" t="str">
        <x:v>Модель на одной строке участка предполагает одинаковое окно и паузы у всех его работников.</x:v>
      </x:c>
      <x:c r="B45" s="2"/>
      <x:c r="C45" s="2"/>
      <x:c r="D45" s="2"/>
      <x:c r="E45" s="2"/>
      <x:c r="F45" s="2"/>
      <x:c r="G45" s="2"/>
    </x:row>
    <x:row r="46" ht="23" customHeight="1">
      <x:c r="A46" s="2" t="str">
        <x:v>Все числа вымышлены для обучения. Это не замеры клиента, норматив или обещание Skirbo.</x:v>
      </x:c>
      <x:c r="B46" s="2"/>
      <x:c r="C46" s="2"/>
      <x:c r="D46" s="2"/>
      <x:c r="E46" s="2"/>
      <x:c r="F46" s="2"/>
      <x:c r="G46" s="2"/>
    </x:row>
    <x:row r="47" ht="23" customHeight="1">
      <x:c r="A47" s="2" t="str">
        <x:v>Единица расчёта — отправление. Минуты обычной обработки включают необходимые проверки и печать.</x:v>
      </x:c>
      <x:c r="B47" s="2"/>
      <x:c r="C47" s="2"/>
      <x:c r="D47" s="2"/>
      <x:c r="E47" s="2"/>
      <x:c r="F47" s="2"/>
      <x:c r="G47" s="2"/>
    </x:row>
    <x:row r="48" ht="23" customHeight="1">
      <x:c r="A48" s="2" t="str">
        <x:v>Сроки и способ сдачи проверяйте в своём кабинете перед каждой сменой. Методика: Skirbo, 31.10.2026.</x:v>
      </x:c>
      <x:c r="B48" s="2"/>
      <x:c r="C48" s="2"/>
      <x:c r="D48" s="2"/>
      <x:c r="E48" s="2"/>
      <x:c r="F48" s="2"/>
      <x:c r="G48" s="2"/>
    </x:row>
    <x:row r="49" ht="23" customHeight="1">
      <x:c r="A49" s="2"/>
      <x:c r="B49" s="2"/>
      <x:c r="C49" s="2"/>
      <x:c r="D49" s="2"/>
      <x:c r="E49" s="2"/>
      <x:c r="F49" s="2"/>
      <x:c r="G49" s="2"/>
    </x:row>
  </x:sheetData>
  <x:conditionalFormatting sqref="D6:D7">
    <x:cfRule type="cellIs" dxfId="3" priority="1" operator="greaterThan">
      <x:formula>0</x:formula>
    </x:cfRule>
  </x:conditionalFormatting>
  <x:conditionalFormatting sqref="E6:E7">
    <x:cfRule type="cellIs" dxfId="4" priority="2" operator="greaterThan">
      <x:formula>1</x:formula>
    </x:cfRule>
  </x:conditionalFormatting>
  <x:conditionalFormatting sqref="B36:B36">
    <x:cfRule type="cellIs" dxfId="5" priority="3" operator="lessThan">
      <x:formula>0</x:formula>
    </x:cfRule>
  </x:conditionalFormatting>
  <x:dataValidations count="4">
    <x:dataValidation type="whole" operator="between" sqref="B12:B13">
      <x:formula1>0</x:formula1>
      <x:formula2>100</x:formula2>
    </x:dataValidation>
    <x:dataValidation type="whole" operator="between" sqref="E12:F13">
      <x:formula1>0</x:formula1>
      <x:formula2>1440</x:formula2>
    </x:dataValidation>
    <x:dataValidation type="whole" operator="between" sqref="C16:D16">
      <x:formula1>0</x:formula1>
      <x:formula2>100000</x:formula2>
    </x:dataValidation>
    <x:dataValidation type="whole" operator="between" sqref="B20:C24">
      <x:formula1>0</x:formula1>
      <x:formula2>100000</x:formula2>
    </x:dataValidation>
  </x:dataValidations>
  <x:pageMargins left="0.7" right="0.7" top="0.75" bottom="0.75" header="0.3" footer="0.3"/>
</x:worksheet>
</file>